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홈페이지컨텐츠생성마지막작업\12월1일2일첫주(주간 마감)~12월5일~9일\"/>
    </mc:Choice>
  </mc:AlternateContent>
  <bookViews>
    <workbookView xWindow="0" yWindow="0" windowWidth="23040" windowHeight="8484"/>
  </bookViews>
  <sheets>
    <sheet name="주보(속보)발표 자료(12월12일주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9" l="1"/>
  <c r="I29" i="9"/>
  <c r="I31" i="9" l="1"/>
  <c r="E28" i="9"/>
  <c r="F28" i="9"/>
  <c r="G28" i="9"/>
  <c r="H28" i="9"/>
  <c r="I27" i="9"/>
  <c r="I26" i="9"/>
  <c r="I24" i="9"/>
  <c r="I23" i="9"/>
  <c r="I25" i="9" l="1"/>
  <c r="I28" i="9"/>
  <c r="D28" i="9"/>
  <c r="D25" i="9"/>
  <c r="D18" i="9"/>
  <c r="E19" i="9" l="1"/>
  <c r="F19" i="9"/>
  <c r="G19" i="9"/>
  <c r="H19" i="9"/>
  <c r="D19" i="9"/>
  <c r="D20" i="9" s="1"/>
  <c r="E18" i="9"/>
  <c r="F18" i="9"/>
  <c r="G18" i="9"/>
  <c r="H18" i="9"/>
  <c r="I16" i="9"/>
  <c r="I15" i="9"/>
  <c r="I13" i="9"/>
  <c r="I12" i="9"/>
  <c r="I10" i="9"/>
  <c r="I9" i="9"/>
  <c r="I7" i="9"/>
  <c r="I6" i="9"/>
  <c r="H17" i="9"/>
  <c r="G17" i="9"/>
  <c r="E17" i="9"/>
  <c r="D17" i="9"/>
  <c r="H14" i="9"/>
  <c r="G14" i="9"/>
  <c r="F14" i="9"/>
  <c r="E14" i="9"/>
  <c r="D14" i="9"/>
  <c r="H11" i="9"/>
  <c r="G11" i="9"/>
  <c r="F11" i="9"/>
  <c r="E11" i="9"/>
  <c r="D11" i="9"/>
  <c r="H8" i="9"/>
  <c r="G8" i="9"/>
  <c r="F8" i="9"/>
  <c r="E8" i="9"/>
  <c r="D8" i="9"/>
  <c r="I4" i="9"/>
  <c r="I3" i="9"/>
  <c r="H5" i="9"/>
  <c r="G5" i="9"/>
  <c r="F5" i="9"/>
  <c r="D5" i="9"/>
  <c r="H20" i="9" l="1"/>
  <c r="I18" i="9"/>
  <c r="G20" i="9"/>
  <c r="F20" i="9"/>
  <c r="I17" i="9"/>
  <c r="I5" i="9"/>
  <c r="I11" i="9"/>
  <c r="E20" i="9"/>
  <c r="I19" i="9"/>
  <c r="I14" i="9"/>
  <c r="I8" i="9"/>
  <c r="I20" i="9" l="1"/>
</calcChain>
</file>

<file path=xl/sharedStrings.xml><?xml version="1.0" encoding="utf-8"?>
<sst xmlns="http://schemas.openxmlformats.org/spreadsheetml/2006/main" count="69" uniqueCount="30">
  <si>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</si>
  <si>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</si>
  <si>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</si>
  <si>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</si>
  <si>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</si>
  <si>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</si>
  <si>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</si>
  <si>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전체 합계
(협회 입력 관리)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</si>
  <si>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</si>
  <si>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</si>
  <si>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</si>
  <si>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11월1일주
(화~)</t>
    <phoneticPr fontId="1" type="noConversion"/>
  </si>
  <si>
    <t>11월14일주
(월~)</t>
    <phoneticPr fontId="1" type="noConversion"/>
  </si>
  <si>
    <t>11월21일주
(월~)</t>
    <phoneticPr fontId="1" type="noConversion"/>
  </si>
  <si>
    <t>11월28일주
(월~)</t>
    <phoneticPr fontId="1" type="noConversion"/>
  </si>
  <si>
    <t>기간</t>
    <phoneticPr fontId="1" type="noConversion"/>
  </si>
  <si>
    <t>12월1일주
(목~)</t>
    <phoneticPr fontId="1" type="noConversion"/>
  </si>
  <si>
    <t>12월5일주
(월~)</t>
    <phoneticPr fontId="1" type="noConversion"/>
  </si>
  <si>
    <t>12월12일주
(월~)</t>
    <phoneticPr fontId="1" type="noConversion"/>
  </si>
  <si>
    <t>12월19일주
(월~)</t>
    <phoneticPr fontId="1" type="noConversion"/>
  </si>
  <si>
    <t>12월26일주
(화~)</t>
    <phoneticPr fontId="1" type="noConversion"/>
  </si>
  <si>
    <t>11월7일주
(월~)</t>
    <phoneticPr fontId="1" type="noConversion"/>
  </si>
  <si>
    <t>내역</t>
    <phoneticPr fontId="1" type="noConversion"/>
  </si>
  <si>
    <r>
      <rPr>
        <b/>
        <sz val="11"/>
        <rFont val="돋움"/>
        <family val="3"/>
        <charset val="129"/>
      </rPr>
      <t>전체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 xml:space="preserve">합계
</t>
    </r>
    <r>
      <rPr>
        <b/>
        <sz val="11"/>
        <rFont val="Arial"/>
        <family val="2"/>
      </rPr>
      <t>(</t>
    </r>
    <r>
      <rPr>
        <b/>
        <sz val="11"/>
        <rFont val="돋움"/>
        <family val="3"/>
        <charset val="129"/>
      </rPr>
      <t>누계</t>
    </r>
    <r>
      <rPr>
        <b/>
        <sz val="11"/>
        <rFont val="Arial"/>
        <family val="2"/>
      </rPr>
      <t>)</t>
    </r>
    <phoneticPr fontId="1" type="noConversion"/>
  </si>
  <si>
    <t>구분</t>
    <phoneticPr fontId="1" type="noConversion"/>
  </si>
  <si>
    <t>(사)전국자동차경매장협회 회원사 경매장</t>
    <phoneticPr fontId="1" type="noConversion"/>
  </si>
  <si>
    <t>Data 내역</t>
    <phoneticPr fontId="1" type="noConversion"/>
  </si>
  <si>
    <r>
      <t xml:space="preserve">주간 합계 &amp; 평균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</si>
  <si>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r>
      <t>2022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12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</si>
  <si>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2022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12</t>
    </r>
    <r>
      <rPr>
        <sz val="11"/>
        <color theme="1"/>
        <rFont val="돋움"/>
        <family val="3"/>
        <charset val="129"/>
      </rPr>
      <t>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</si>
</sst>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5" fillId="0" borderId="2" xfId="2" applyFont="1" applyBorder="1">
      <alignment vertical="center"/>
    </xf>
    <xf numFmtId="0" fontId="12" fillId="0" borderId="26" xfId="0" applyFont="1" applyBorder="1" applyAlignment="1">
      <alignment vertical="center" wrapText="1"/>
    </xf>
    <xf numFmtId="41" fontId="11" fillId="0" borderId="2" xfId="2" applyFont="1" applyBorder="1" applyAlignment="1">
      <alignment vertical="center" wrapText="1"/>
    </xf>
    <xf numFmtId="41" fontId="12" fillId="0" borderId="2" xfId="2" applyFont="1" applyBorder="1" applyAlignment="1">
      <alignment vertical="center" wrapText="1"/>
    </xf>
    <xf numFmtId="10" fontId="11" fillId="0" borderId="2" xfId="1" applyNumberFormat="1" applyFont="1" applyBorder="1" applyAlignment="1">
      <alignment vertical="center" wrapText="1"/>
    </xf>
    <xf numFmtId="41" fontId="3" fillId="0" borderId="2" xfId="2" applyFont="1" applyBorder="1">
      <alignment vertical="center"/>
    </xf>
    <xf numFmtId="41" fontId="11" fillId="4" borderId="1" xfId="2" applyFont="1" applyFill="1" applyBorder="1" applyAlignment="1">
      <alignment vertical="center" wrapText="1"/>
    </xf>
    <xf numFmtId="41" fontId="12" fillId="4" borderId="2" xfId="2" applyFont="1" applyFill="1" applyBorder="1" applyAlignment="1">
      <alignment vertical="center" wrapText="1"/>
    </xf>
    <xf numFmtId="176" fontId="11" fillId="4" borderId="4" xfId="1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11" fillId="0" borderId="14" xfId="2" applyFont="1" applyBorder="1" applyAlignment="1">
      <alignment vertical="center" wrapText="1"/>
    </xf>
    <xf numFmtId="41" fontId="3" fillId="0" borderId="1" xfId="2" applyFont="1" applyBorder="1">
      <alignment vertical="center"/>
    </xf>
    <xf numFmtId="176" fontId="3" fillId="0" borderId="4" xfId="1" applyNumberFormat="1" applyFont="1" applyBorder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41" fontId="5" fillId="2" borderId="2" xfId="2" applyFont="1" applyFill="1" applyBorder="1">
      <alignment vertical="center"/>
    </xf>
    <xf numFmtId="41" fontId="3" fillId="2" borderId="2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5" fillId="0" borderId="9" xfId="2" applyFont="1" applyBorder="1">
      <alignment vertical="center"/>
    </xf>
    <xf numFmtId="41" fontId="11" fillId="0" borderId="9" xfId="2" applyFont="1" applyBorder="1" applyAlignment="1">
      <alignment vertical="center" wrapText="1"/>
    </xf>
    <xf numFmtId="41" fontId="12" fillId="0" borderId="9" xfId="2" applyFont="1" applyBorder="1" applyAlignment="1">
      <alignment vertical="center" wrapText="1"/>
    </xf>
    <xf numFmtId="10" fontId="11" fillId="0" borderId="9" xfId="1" applyNumberFormat="1" applyFont="1" applyBorder="1" applyAlignment="1">
      <alignment vertical="center" wrapText="1"/>
    </xf>
    <xf numFmtId="41" fontId="3" fillId="0" borderId="9" xfId="2" applyFont="1" applyBorder="1">
      <alignment vertical="center"/>
    </xf>
    <xf numFmtId="176" fontId="3" fillId="0" borderId="9" xfId="1" applyNumberFormat="1" applyFont="1" applyBorder="1">
      <alignment vertical="center"/>
    </xf>
    <xf numFmtId="41" fontId="11" fillId="4" borderId="10" xfId="2" applyFont="1" applyFill="1" applyBorder="1" applyAlignment="1">
      <alignment vertical="center" wrapText="1"/>
    </xf>
    <xf numFmtId="41" fontId="12" fillId="4" borderId="9" xfId="2" applyFont="1" applyFill="1" applyBorder="1" applyAlignment="1">
      <alignment vertical="center" wrapText="1"/>
    </xf>
    <xf numFmtId="176" fontId="11" fillId="4" borderId="7" xfId="1" applyNumberFormat="1" applyFont="1" applyFill="1" applyBorder="1" applyAlignment="1">
      <alignment vertical="center" wrapText="1"/>
    </xf>
    <xf numFmtId="41" fontId="3" fillId="2" borderId="14" xfId="2" applyFont="1" applyFill="1" applyBorder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41" fontId="11" fillId="0" borderId="19" xfId="2" applyFont="1" applyBorder="1" applyAlignment="1">
      <alignment vertical="center" wrapText="1"/>
    </xf>
    <xf numFmtId="41" fontId="12" fillId="0" borderId="28" xfId="2" applyFont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/>
    </xf>
    <xf numFmtId="41" fontId="11" fillId="0" borderId="27" xfId="2" applyFont="1" applyBorder="1" applyAlignment="1">
      <alignment vertical="center" wrapText="1"/>
    </xf>
    <xf numFmtId="9" fontId="11" fillId="0" borderId="29" xfId="1" applyNumberFormat="1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9" fontId="11" fillId="0" borderId="38" xfId="0" applyNumberFormat="1" applyFont="1" applyBorder="1" applyAlignment="1">
      <alignment vertical="center" wrapText="1"/>
    </xf>
    <xf numFmtId="41" fontId="11" fillId="0" borderId="10" xfId="2" applyFont="1" applyBorder="1" applyAlignment="1">
      <alignment vertical="center" wrapText="1"/>
    </xf>
    <xf numFmtId="9" fontId="11" fillId="0" borderId="7" xfId="1" applyNumberFormat="1" applyFont="1" applyBorder="1" applyAlignment="1">
      <alignment vertical="center" wrapText="1"/>
    </xf>
    <xf numFmtId="41" fontId="12" fillId="0" borderId="32" xfId="2" applyFont="1" applyBorder="1" applyAlignment="1">
      <alignment vertical="center" wrapText="1"/>
    </xf>
    <xf numFmtId="9" fontId="11" fillId="0" borderId="33" xfId="1" applyNumberFormat="1" applyFont="1" applyBorder="1" applyAlignment="1">
      <alignment vertical="center" wrapText="1"/>
    </xf>
    <xf numFmtId="41" fontId="11" fillId="0" borderId="28" xfId="2" applyFont="1" applyBorder="1" applyAlignment="1">
      <alignment vertical="center" wrapText="1"/>
    </xf>
    <xf numFmtId="9" fontId="11" fillId="0" borderId="31" xfId="1" applyNumberFormat="1" applyFont="1" applyBorder="1" applyAlignment="1">
      <alignment vertical="center" wrapText="1"/>
    </xf>
    <xf numFmtId="41" fontId="11" fillId="0" borderId="39" xfId="2" applyFont="1" applyBorder="1" applyAlignment="1">
      <alignment vertical="center" wrapText="1"/>
    </xf>
    <xf numFmtId="9" fontId="11" fillId="0" borderId="15" xfId="1" applyNumberFormat="1" applyFont="1" applyBorder="1" applyAlignment="1">
      <alignment vertical="center" wrapText="1"/>
    </xf>
    <xf numFmtId="9" fontId="11" fillId="0" borderId="30" xfId="1" applyNumberFormat="1" applyFont="1" applyBorder="1" applyAlignment="1">
      <alignment vertical="center" wrapText="1"/>
    </xf>
    <xf numFmtId="9" fontId="3" fillId="0" borderId="15" xfId="1" applyNumberFormat="1" applyFont="1" applyBorder="1">
      <alignment vertical="center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center" vertical="center" wrapText="1"/>
    </xf>
    <xf numFmtId="9" fontId="5" fillId="2" borderId="4" xfId="1" applyNumberFormat="1" applyFont="1" applyFill="1" applyBorder="1">
      <alignment vertical="center"/>
    </xf>
    <xf numFmtId="41" fontId="3" fillId="6" borderId="36" xfId="2" applyFont="1" applyFill="1" applyBorder="1">
      <alignment vertical="center"/>
    </xf>
    <xf numFmtId="41" fontId="5" fillId="6" borderId="34" xfId="2" applyFont="1" applyFill="1" applyBorder="1">
      <alignment vertical="center"/>
    </xf>
    <xf numFmtId="9" fontId="3" fillId="6" borderId="35" xfId="1" applyNumberFormat="1" applyFont="1" applyFill="1" applyBorder="1">
      <alignment vertical="center"/>
    </xf>
    <xf numFmtId="41" fontId="3" fillId="6" borderId="16" xfId="2" applyFont="1" applyFill="1" applyBorder="1">
      <alignment vertical="center"/>
    </xf>
    <xf numFmtId="9" fontId="3" fillId="6" borderId="17" xfId="1" applyNumberFormat="1" applyFont="1" applyFill="1" applyBorder="1">
      <alignment vertical="center"/>
    </xf>
    <xf numFmtId="9" fontId="3" fillId="6" borderId="35" xfId="0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9" fontId="15" fillId="2" borderId="4" xfId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41" fontId="15" fillId="0" borderId="14" xfId="0" applyNumberFormat="1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horizontal="center" vertical="center" wrapText="1"/>
    </xf>
    <xf numFmtId="9" fontId="15" fillId="0" borderId="2" xfId="1" applyFont="1" applyBorder="1" applyAlignment="1">
      <alignment horizontal="center" vertical="center" wrapText="1"/>
    </xf>
    <xf numFmtId="41" fontId="15" fillId="0" borderId="2" xfId="0" applyNumberFormat="1" applyFont="1" applyBorder="1" applyAlignment="1">
      <alignment horizontal="center" vertical="center" wrapText="1"/>
    </xf>
    <xf numFmtId="10" fontId="11" fillId="0" borderId="25" xfId="1" applyNumberFormat="1" applyFont="1" applyBorder="1" applyAlignment="1">
      <alignment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10" fontId="3" fillId="2" borderId="4" xfId="1" applyNumberFormat="1" applyFont="1" applyFill="1" applyBorder="1">
      <alignment vertical="center"/>
    </xf>
    <xf numFmtId="41" fontId="11" fillId="2" borderId="1" xfId="2" applyFont="1" applyFill="1" applyBorder="1" applyAlignment="1">
      <alignment vertical="center" wrapText="1"/>
    </xf>
    <xf numFmtId="41" fontId="12" fillId="2" borderId="2" xfId="2" applyFont="1" applyFill="1" applyBorder="1" applyAlignment="1">
      <alignment vertical="center" wrapText="1"/>
    </xf>
    <xf numFmtId="176" fontId="11" fillId="2" borderId="2" xfId="1" applyNumberFormat="1" applyFont="1" applyFill="1" applyBorder="1" applyAlignment="1">
      <alignment vertical="center" wrapText="1"/>
    </xf>
    <xf numFmtId="0" fontId="0" fillId="2" borderId="23" xfId="0" applyFill="1" applyBorder="1">
      <alignment vertical="center"/>
    </xf>
    <xf numFmtId="10" fontId="11" fillId="0" borderId="14" xfId="1" applyNumberFormat="1" applyFont="1" applyBorder="1" applyAlignment="1">
      <alignment vertical="center" wrapText="1"/>
    </xf>
    <xf numFmtId="176" fontId="11" fillId="2" borderId="14" xfId="1" applyNumberFormat="1" applyFont="1" applyFill="1" applyBorder="1" applyAlignment="1">
      <alignment vertical="center" wrapText="1"/>
    </xf>
    <xf numFmtId="9" fontId="15" fillId="0" borderId="4" xfId="1" applyFont="1" applyBorder="1" applyAlignment="1">
      <alignment horizontal="center" vertical="center" wrapText="1"/>
    </xf>
    <xf numFmtId="176" fontId="3" fillId="0" borderId="7" xfId="1" applyNumberFormat="1" applyFont="1" applyBorder="1">
      <alignment vertical="center"/>
    </xf>
    <xf numFmtId="0" fontId="15" fillId="6" borderId="10" xfId="0" applyFont="1" applyFill="1" applyBorder="1" applyAlignment="1">
      <alignment horizontal="center" vertical="center" wrapText="1"/>
    </xf>
    <xf numFmtId="41" fontId="15" fillId="6" borderId="1" xfId="0" applyNumberFormat="1" applyFont="1" applyFill="1" applyBorder="1" applyAlignment="1">
      <alignment vertical="center" wrapText="1"/>
    </xf>
    <xf numFmtId="41" fontId="11" fillId="6" borderId="40" xfId="2" applyFont="1" applyFill="1" applyBorder="1" applyAlignment="1">
      <alignment vertical="center" wrapText="1"/>
    </xf>
    <xf numFmtId="41" fontId="3" fillId="6" borderId="1" xfId="2" applyFont="1" applyFill="1" applyBorder="1">
      <alignment vertical="center"/>
    </xf>
    <xf numFmtId="41" fontId="11" fillId="6" borderId="37" xfId="2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41" fontId="4" fillId="6" borderId="2" xfId="0" applyNumberFormat="1" applyFont="1" applyFill="1" applyBorder="1" applyAlignment="1">
      <alignment vertical="center" wrapText="1"/>
    </xf>
    <xf numFmtId="41" fontId="12" fillId="6" borderId="32" xfId="2" applyFont="1" applyFill="1" applyBorder="1" applyAlignment="1">
      <alignment vertical="center" wrapText="1"/>
    </xf>
    <xf numFmtId="41" fontId="5" fillId="6" borderId="2" xfId="2" applyFont="1" applyFill="1" applyBorder="1">
      <alignment vertical="center"/>
    </xf>
    <xf numFmtId="41" fontId="12" fillId="6" borderId="26" xfId="2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9" fontId="15" fillId="6" borderId="4" xfId="1" applyNumberFormat="1" applyFont="1" applyFill="1" applyBorder="1" applyAlignment="1">
      <alignment vertical="center" wrapText="1"/>
    </xf>
    <xf numFmtId="9" fontId="11" fillId="6" borderId="33" xfId="1" applyNumberFormat="1" applyFont="1" applyFill="1" applyBorder="1" applyAlignment="1">
      <alignment vertical="center" wrapText="1"/>
    </xf>
    <xf numFmtId="9" fontId="3" fillId="6" borderId="4" xfId="1" applyNumberFormat="1" applyFont="1" applyFill="1" applyBorder="1">
      <alignment vertical="center"/>
    </xf>
    <xf numFmtId="9" fontId="11" fillId="6" borderId="38" xfId="1" applyNumberFormat="1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41" fontId="11" fillId="6" borderId="1" xfId="2" applyFont="1" applyFill="1" applyBorder="1" applyAlignment="1">
      <alignment vertical="center" wrapText="1"/>
    </xf>
    <xf numFmtId="41" fontId="11" fillId="6" borderId="10" xfId="2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41" fontId="12" fillId="6" borderId="2" xfId="2" applyFont="1" applyFill="1" applyBorder="1" applyAlignment="1">
      <alignment vertical="center" wrapText="1"/>
    </xf>
    <xf numFmtId="41" fontId="12" fillId="6" borderId="9" xfId="2" applyFont="1" applyFill="1" applyBorder="1" applyAlignment="1">
      <alignment vertical="center" wrapText="1"/>
    </xf>
    <xf numFmtId="9" fontId="15" fillId="6" borderId="7" xfId="1" applyNumberFormat="1" applyFont="1" applyFill="1" applyBorder="1" applyAlignment="1">
      <alignment vertical="center" wrapText="1"/>
    </xf>
    <xf numFmtId="41" fontId="15" fillId="5" borderId="1" xfId="0" applyNumberFormat="1" applyFont="1" applyFill="1" applyBorder="1" applyAlignment="1">
      <alignment horizontal="center" vertical="center" wrapText="1"/>
    </xf>
    <xf numFmtId="3" fontId="18" fillId="5" borderId="10" xfId="0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41" fontId="3" fillId="5" borderId="10" xfId="2" applyFont="1" applyFill="1" applyBorder="1" applyAlignment="1">
      <alignment vertical="center" wrapText="1"/>
    </xf>
    <xf numFmtId="41" fontId="3" fillId="5" borderId="1" xfId="2" applyFont="1" applyFill="1" applyBorder="1" applyAlignment="1">
      <alignment vertical="center" wrapText="1"/>
    </xf>
    <xf numFmtId="41" fontId="4" fillId="5" borderId="2" xfId="0" applyNumberFormat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right" vertical="center"/>
    </xf>
    <xf numFmtId="0" fontId="19" fillId="5" borderId="2" xfId="0" applyFont="1" applyFill="1" applyBorder="1" applyAlignment="1">
      <alignment horizontal="center" vertical="center" wrapText="1"/>
    </xf>
    <xf numFmtId="41" fontId="5" fillId="5" borderId="9" xfId="2" applyFont="1" applyFill="1" applyBorder="1" applyAlignment="1">
      <alignment vertical="center" wrapText="1"/>
    </xf>
    <xf numFmtId="41" fontId="5" fillId="5" borderId="2" xfId="2" applyFont="1" applyFill="1" applyBorder="1" applyAlignment="1">
      <alignment vertical="center" wrapText="1"/>
    </xf>
    <xf numFmtId="9" fontId="15" fillId="5" borderId="4" xfId="1" applyFont="1" applyFill="1" applyBorder="1" applyAlignment="1">
      <alignment horizontal="right" vertical="center" wrapText="1"/>
    </xf>
    <xf numFmtId="9" fontId="18" fillId="5" borderId="7" xfId="0" applyNumberFormat="1" applyFont="1" applyFill="1" applyBorder="1" applyAlignment="1">
      <alignment horizontal="right" vertical="center"/>
    </xf>
    <xf numFmtId="9" fontId="18" fillId="5" borderId="4" xfId="0" applyNumberFormat="1" applyFont="1" applyFill="1" applyBorder="1" applyAlignment="1">
      <alignment horizontal="center" vertical="center" wrapText="1"/>
    </xf>
    <xf numFmtId="9" fontId="3" fillId="5" borderId="7" xfId="1" applyNumberFormat="1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176" fontId="3" fillId="5" borderId="4" xfId="1" applyNumberFormat="1" applyFont="1" applyFill="1" applyBorder="1" applyAlignment="1">
      <alignment vertical="center" wrapText="1"/>
    </xf>
    <xf numFmtId="176" fontId="3" fillId="2" borderId="4" xfId="1" applyNumberFormat="1" applyFont="1" applyFill="1" applyBorder="1">
      <alignment vertical="center"/>
    </xf>
    <xf numFmtId="9" fontId="11" fillId="2" borderId="4" xfId="1" applyNumberFormat="1" applyFont="1" applyFill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" workbookViewId="0">
      <selection activeCell="A3" sqref="A3:A17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</cols>
  <sheetData>
    <row r="1" spans="1:9" ht="64.2" customHeight="1" thickBot="1" x14ac:dyDescent="0.45">
      <c r="A1" s="144" t="s">
        <v>24</v>
      </c>
      <c r="B1" s="142"/>
      <c r="C1" s="142"/>
      <c r="D1" s="141" t="s">
        <v>25</v>
      </c>
      <c r="E1" s="142"/>
      <c r="F1" s="142"/>
      <c r="G1" s="142"/>
      <c r="H1" s="143"/>
      <c r="I1" s="86" t="s">
        <v>27</v>
      </c>
    </row>
    <row r="2" spans="1:9" ht="33.6" customHeight="1" thickBot="1" x14ac:dyDescent="0.45">
      <c r="A2" s="152" t="s">
        <v>15</v>
      </c>
      <c r="B2" s="153"/>
      <c r="C2" s="41" t="s">
        <v>26</v>
      </c>
      <c r="D2" s="13" t="s">
        <v>2</v>
      </c>
      <c r="E2" s="33" t="s">
        <v>8</v>
      </c>
      <c r="F2" s="22" t="s">
        <v>9</v>
      </c>
      <c r="G2" s="18" t="s">
        <v>10</v>
      </c>
      <c r="H2" s="17" t="s">
        <v>6</v>
      </c>
      <c r="I2" s="18" t="s">
        <v>23</v>
      </c>
    </row>
    <row r="3" spans="1:9" ht="17.399999999999999" customHeight="1" x14ac:dyDescent="0.4">
      <c r="A3" s="161" t="s">
        <v>29</v>
      </c>
      <c r="B3" s="137" t="s">
        <v>11</v>
      </c>
      <c r="C3" s="66" t="s">
        <v>3</v>
      </c>
      <c r="D3" s="60">
        <v>3005</v>
      </c>
      <c r="E3" s="44"/>
      <c r="F3" s="46">
        <v>1229</v>
      </c>
      <c r="G3" s="15">
        <v>1027</v>
      </c>
      <c r="H3" s="42">
        <v>105</v>
      </c>
      <c r="I3" s="19">
        <f>SUM(D3:H3)</f>
        <v>5366</v>
      </c>
    </row>
    <row r="4" spans="1:9" x14ac:dyDescent="0.4">
      <c r="A4" s="162"/>
      <c r="B4" s="138"/>
      <c r="C4" s="67" t="s">
        <v>0</v>
      </c>
      <c r="D4" s="61">
        <v>1572</v>
      </c>
      <c r="E4" s="5"/>
      <c r="F4" s="25">
        <v>684</v>
      </c>
      <c r="G4" s="4">
        <v>714</v>
      </c>
      <c r="H4" s="35">
        <v>49</v>
      </c>
      <c r="I4" s="32">
        <f>SUM(D4:H4)</f>
        <v>3019</v>
      </c>
    </row>
    <row r="5" spans="1:9" ht="18" thickBot="1" x14ac:dyDescent="0.45">
      <c r="A5" s="162"/>
      <c r="B5" s="139"/>
      <c r="C5" s="68" t="s">
        <v>4</v>
      </c>
      <c r="D5" s="62">
        <f t="shared" ref="D5" si="0">D4/D3</f>
        <v>0.5231281198003328</v>
      </c>
      <c r="E5" s="45"/>
      <c r="F5" s="47">
        <f>F4/F3</f>
        <v>0.55655004068348246</v>
      </c>
      <c r="G5" s="37">
        <f t="shared" ref="G5:H5" si="1">G4/G3</f>
        <v>0.69522882181110024</v>
      </c>
      <c r="H5" s="43">
        <f t="shared" si="1"/>
        <v>0.46666666666666667</v>
      </c>
      <c r="I5" s="38">
        <f>I4/I3</f>
        <v>0.562616474096161</v>
      </c>
    </row>
    <row r="6" spans="1:9" x14ac:dyDescent="0.4">
      <c r="A6" s="162"/>
      <c r="B6" s="140" t="s">
        <v>21</v>
      </c>
      <c r="C6" s="69" t="s">
        <v>3</v>
      </c>
      <c r="D6" s="63">
        <v>3247</v>
      </c>
      <c r="E6" s="6">
        <v>1090</v>
      </c>
      <c r="F6" s="24">
        <v>1233</v>
      </c>
      <c r="G6" s="9">
        <v>1317</v>
      </c>
      <c r="H6" s="50">
        <v>118</v>
      </c>
      <c r="I6" s="19">
        <f>SUM(D6:H6)</f>
        <v>7005</v>
      </c>
    </row>
    <row r="7" spans="1:9" x14ac:dyDescent="0.4">
      <c r="A7" s="162"/>
      <c r="B7" s="138"/>
      <c r="C7" s="67" t="s">
        <v>0</v>
      </c>
      <c r="D7" s="61">
        <v>1497</v>
      </c>
      <c r="E7" s="7">
        <v>665</v>
      </c>
      <c r="F7" s="25">
        <v>662</v>
      </c>
      <c r="G7" s="4">
        <v>864</v>
      </c>
      <c r="H7" s="35">
        <v>63</v>
      </c>
      <c r="I7" s="32">
        <f>SUM(D7:H7)</f>
        <v>3751</v>
      </c>
    </row>
    <row r="8" spans="1:9" ht="18" thickBot="1" x14ac:dyDescent="0.45">
      <c r="A8" s="162"/>
      <c r="B8" s="138"/>
      <c r="C8" s="70" t="s">
        <v>4</v>
      </c>
      <c r="D8" s="64">
        <f t="shared" ref="D8" si="2">D7/D6</f>
        <v>0.46104096088697261</v>
      </c>
      <c r="E8" s="53">
        <f>E7/E6</f>
        <v>0.61009174311926606</v>
      </c>
      <c r="F8" s="54">
        <f t="shared" ref="F8" si="3">F7/F6</f>
        <v>0.53690186536901863</v>
      </c>
      <c r="G8" s="55">
        <f t="shared" ref="G8" si="4">G7/G6</f>
        <v>0.6560364464692483</v>
      </c>
      <c r="H8" s="51">
        <f t="shared" ref="H8" si="5">H7/H6</f>
        <v>0.53389830508474578</v>
      </c>
      <c r="I8" s="38">
        <f>I7/I6</f>
        <v>0.53547466095645968</v>
      </c>
    </row>
    <row r="9" spans="1:9" ht="17.399999999999999" customHeight="1" x14ac:dyDescent="0.4">
      <c r="A9" s="162"/>
      <c r="B9" s="137" t="s">
        <v>12</v>
      </c>
      <c r="C9" s="66" t="s">
        <v>5</v>
      </c>
      <c r="D9" s="60">
        <v>3721</v>
      </c>
      <c r="E9" s="39">
        <v>1292</v>
      </c>
      <c r="F9" s="46">
        <v>1235</v>
      </c>
      <c r="G9" s="39">
        <v>1420</v>
      </c>
      <c r="H9" s="42">
        <v>124</v>
      </c>
      <c r="I9" s="19">
        <f>SUM(D9:H9)</f>
        <v>7792</v>
      </c>
    </row>
    <row r="10" spans="1:9" x14ac:dyDescent="0.4">
      <c r="A10" s="162"/>
      <c r="B10" s="138"/>
      <c r="C10" s="67" t="s">
        <v>0</v>
      </c>
      <c r="D10" s="61">
        <v>1699</v>
      </c>
      <c r="E10" s="7">
        <v>665</v>
      </c>
      <c r="F10" s="25">
        <v>610</v>
      </c>
      <c r="G10" s="7">
        <v>850</v>
      </c>
      <c r="H10" s="35">
        <v>41</v>
      </c>
      <c r="I10" s="32">
        <f>SUM(D10:H10)</f>
        <v>3865</v>
      </c>
    </row>
    <row r="11" spans="1:9" ht="18" thickBot="1" x14ac:dyDescent="0.45">
      <c r="A11" s="162"/>
      <c r="B11" s="139"/>
      <c r="C11" s="68" t="s">
        <v>4</v>
      </c>
      <c r="D11" s="62">
        <f t="shared" ref="D11" si="6">D10/D9</f>
        <v>0.45659768879333512</v>
      </c>
      <c r="E11" s="40">
        <f t="shared" ref="E11" si="7">E10/E9</f>
        <v>0.51470588235294112</v>
      </c>
      <c r="F11" s="47">
        <f t="shared" ref="F11" si="8">F10/F9</f>
        <v>0.49392712550607287</v>
      </c>
      <c r="G11" s="37">
        <f t="shared" ref="G11" si="9">G10/G9</f>
        <v>0.59859154929577463</v>
      </c>
      <c r="H11" s="43">
        <f t="shared" ref="H11" si="10">H10/H9</f>
        <v>0.33064516129032256</v>
      </c>
      <c r="I11" s="38">
        <f>I10/I9</f>
        <v>0.49602156057494867</v>
      </c>
    </row>
    <row r="12" spans="1:9" ht="17.399999999999999" customHeight="1" x14ac:dyDescent="0.4">
      <c r="A12" s="162"/>
      <c r="B12" s="137" t="s">
        <v>13</v>
      </c>
      <c r="C12" s="66" t="s">
        <v>5</v>
      </c>
      <c r="D12" s="60">
        <v>3658</v>
      </c>
      <c r="E12" s="39">
        <v>1294</v>
      </c>
      <c r="F12" s="46">
        <v>1195</v>
      </c>
      <c r="G12" s="39">
        <v>1517</v>
      </c>
      <c r="H12" s="42">
        <v>115</v>
      </c>
      <c r="I12" s="19">
        <f>SUM(D12:H12)</f>
        <v>7779</v>
      </c>
    </row>
    <row r="13" spans="1:9" x14ac:dyDescent="0.4">
      <c r="A13" s="162"/>
      <c r="B13" s="138"/>
      <c r="C13" s="67" t="s">
        <v>0</v>
      </c>
      <c r="D13" s="61">
        <v>1569</v>
      </c>
      <c r="E13" s="7">
        <v>746</v>
      </c>
      <c r="F13" s="25">
        <v>553</v>
      </c>
      <c r="G13" s="7">
        <v>880</v>
      </c>
      <c r="H13" s="35">
        <v>35</v>
      </c>
      <c r="I13" s="32">
        <f>SUM(D13:H13)</f>
        <v>3783</v>
      </c>
    </row>
    <row r="14" spans="1:9" ht="18" thickBot="1" x14ac:dyDescent="0.45">
      <c r="A14" s="162"/>
      <c r="B14" s="139"/>
      <c r="C14" s="68" t="s">
        <v>4</v>
      </c>
      <c r="D14" s="62">
        <f t="shared" ref="D14" si="11">D13/D12</f>
        <v>0.42892290869327504</v>
      </c>
      <c r="E14" s="40">
        <f t="shared" ref="E14" si="12">E13/E12</f>
        <v>0.57650695517774342</v>
      </c>
      <c r="F14" s="47">
        <f t="shared" ref="F14" si="13">F13/F12</f>
        <v>0.46276150627615065</v>
      </c>
      <c r="G14" s="37">
        <f t="shared" ref="G14" si="14">G13/G12</f>
        <v>0.58009228740936059</v>
      </c>
      <c r="H14" s="43">
        <f t="shared" ref="H14" si="15">H13/H12</f>
        <v>0.30434782608695654</v>
      </c>
      <c r="I14" s="38">
        <f>I13/I12</f>
        <v>0.48630929425376013</v>
      </c>
    </row>
    <row r="15" spans="1:9" ht="17.399999999999999" customHeight="1" x14ac:dyDescent="0.4">
      <c r="A15" s="162"/>
      <c r="B15" s="140" t="s">
        <v>14</v>
      </c>
      <c r="C15" s="69" t="s">
        <v>5</v>
      </c>
      <c r="D15" s="63">
        <v>1605</v>
      </c>
      <c r="E15" s="14">
        <v>1296</v>
      </c>
      <c r="F15" s="52"/>
      <c r="G15" s="14">
        <v>326</v>
      </c>
      <c r="H15" s="34">
        <v>109</v>
      </c>
      <c r="I15" s="19">
        <f>SUM(D15:H15)</f>
        <v>3336</v>
      </c>
    </row>
    <row r="16" spans="1:9" x14ac:dyDescent="0.4">
      <c r="A16" s="162"/>
      <c r="B16" s="138"/>
      <c r="C16" s="67" t="s">
        <v>0</v>
      </c>
      <c r="D16" s="61">
        <v>705</v>
      </c>
      <c r="E16" s="7">
        <v>718</v>
      </c>
      <c r="F16" s="48"/>
      <c r="G16" s="7">
        <v>188</v>
      </c>
      <c r="H16" s="35">
        <v>38</v>
      </c>
      <c r="I16" s="32">
        <f>SUM(D16:H16)</f>
        <v>1649</v>
      </c>
    </row>
    <row r="17" spans="1:9" ht="18" thickBot="1" x14ac:dyDescent="0.45">
      <c r="A17" s="162"/>
      <c r="B17" s="139"/>
      <c r="C17" s="71" t="s">
        <v>4</v>
      </c>
      <c r="D17" s="65">
        <f t="shared" ref="D17" si="16">D16/D15</f>
        <v>0.43925233644859812</v>
      </c>
      <c r="E17" s="40">
        <f t="shared" ref="E17" si="17">E16/E15</f>
        <v>0.55401234567901236</v>
      </c>
      <c r="F17" s="49"/>
      <c r="G17" s="37">
        <f t="shared" ref="G17" si="18">G16/G15</f>
        <v>0.57668711656441718</v>
      </c>
      <c r="H17" s="43">
        <f t="shared" ref="H17" si="19">H16/H15</f>
        <v>0.34862385321100919</v>
      </c>
      <c r="I17" s="38">
        <f>I16/I15</f>
        <v>0.49430455635491605</v>
      </c>
    </row>
    <row r="18" spans="1:9" ht="17.399999999999999" customHeight="1" x14ac:dyDescent="0.4">
      <c r="A18" s="155" t="s">
        <v>7</v>
      </c>
      <c r="B18" s="156"/>
      <c r="C18" s="72" t="s">
        <v>5</v>
      </c>
      <c r="D18" s="73">
        <f>+D3+D6+D9+D12+D15</f>
        <v>15236</v>
      </c>
      <c r="E18" s="73">
        <f t="shared" ref="E18:H18" si="20">E3+E6+E9+E12+E15</f>
        <v>4972</v>
      </c>
      <c r="F18" s="73">
        <f t="shared" si="20"/>
        <v>4892</v>
      </c>
      <c r="G18" s="73">
        <f t="shared" si="20"/>
        <v>5607</v>
      </c>
      <c r="H18" s="73">
        <f t="shared" si="20"/>
        <v>571</v>
      </c>
      <c r="I18" s="19">
        <f>SUM(D18:H18)</f>
        <v>31278</v>
      </c>
    </row>
    <row r="19" spans="1:9" x14ac:dyDescent="0.4">
      <c r="A19" s="157"/>
      <c r="B19" s="158"/>
      <c r="C19" s="74" t="s">
        <v>0</v>
      </c>
      <c r="D19" s="75">
        <f>D4+D7+D10+D13+D16</f>
        <v>7042</v>
      </c>
      <c r="E19" s="75">
        <f t="shared" ref="E19:H19" si="21">E4+E7+E10+E13+E16</f>
        <v>2794</v>
      </c>
      <c r="F19" s="75">
        <f t="shared" si="21"/>
        <v>2509</v>
      </c>
      <c r="G19" s="75">
        <f t="shared" si="21"/>
        <v>3496</v>
      </c>
      <c r="H19" s="75">
        <f t="shared" si="21"/>
        <v>226</v>
      </c>
      <c r="I19" s="32">
        <f>SUM(D19:H19)</f>
        <v>16067</v>
      </c>
    </row>
    <row r="20" spans="1:9" ht="18" thickBot="1" x14ac:dyDescent="0.45">
      <c r="A20" s="159"/>
      <c r="B20" s="160"/>
      <c r="C20" s="76" t="s">
        <v>4</v>
      </c>
      <c r="D20" s="77">
        <f>D19/D18</f>
        <v>0.46219480178524547</v>
      </c>
      <c r="E20" s="77">
        <f>E19/E18</f>
        <v>0.56194690265486724</v>
      </c>
      <c r="F20" s="77">
        <f t="shared" ref="F20:H20" si="22">F19/F18</f>
        <v>0.51287816843826661</v>
      </c>
      <c r="G20" s="77">
        <f t="shared" si="22"/>
        <v>0.62350633137149991</v>
      </c>
      <c r="H20" s="77">
        <f t="shared" si="22"/>
        <v>0.39579684763572681</v>
      </c>
      <c r="I20" s="59">
        <f>I19/I18</f>
        <v>0.51368373936952494</v>
      </c>
    </row>
    <row r="21" spans="1:9" ht="18" thickBot="1" x14ac:dyDescent="0.45"/>
    <row r="22" spans="1:9" ht="31.95" customHeight="1" thickBot="1" x14ac:dyDescent="0.45">
      <c r="A22" s="152" t="s">
        <v>15</v>
      </c>
      <c r="B22" s="154"/>
      <c r="C22" s="36" t="s">
        <v>22</v>
      </c>
      <c r="D22" s="13" t="s">
        <v>2</v>
      </c>
      <c r="E22" s="13" t="s">
        <v>8</v>
      </c>
      <c r="F22" s="22" t="s">
        <v>9</v>
      </c>
      <c r="G22" s="18" t="s">
        <v>10</v>
      </c>
      <c r="H22" s="22" t="s">
        <v>6</v>
      </c>
      <c r="I22" s="18" t="s">
        <v>1</v>
      </c>
    </row>
    <row r="23" spans="1:9" x14ac:dyDescent="0.4">
      <c r="A23" s="161" t="s">
        <v>28</v>
      </c>
      <c r="B23" s="163" t="s">
        <v>16</v>
      </c>
      <c r="C23" s="97" t="s">
        <v>3</v>
      </c>
      <c r="D23" s="98">
        <v>1894</v>
      </c>
      <c r="E23" s="99"/>
      <c r="F23" s="100">
        <v>1328</v>
      </c>
      <c r="G23" s="100">
        <v>982</v>
      </c>
      <c r="H23" s="101"/>
      <c r="I23" s="19">
        <f>D23+G23</f>
        <v>2876</v>
      </c>
    </row>
    <row r="24" spans="1:9" x14ac:dyDescent="0.4">
      <c r="A24" s="162"/>
      <c r="B24" s="164"/>
      <c r="C24" s="102" t="s">
        <v>0</v>
      </c>
      <c r="D24" s="103">
        <v>799</v>
      </c>
      <c r="E24" s="104"/>
      <c r="F24" s="105">
        <v>535</v>
      </c>
      <c r="G24" s="105">
        <v>471</v>
      </c>
      <c r="H24" s="106"/>
      <c r="I24" s="20">
        <f>D24+G24</f>
        <v>1270</v>
      </c>
    </row>
    <row r="25" spans="1:9" ht="18" thickBot="1" x14ac:dyDescent="0.45">
      <c r="A25" s="162"/>
      <c r="B25" s="165"/>
      <c r="C25" s="107" t="s">
        <v>4</v>
      </c>
      <c r="D25" s="108">
        <f>D24/D23</f>
        <v>0.42185850052798313</v>
      </c>
      <c r="E25" s="109"/>
      <c r="F25" s="110">
        <v>0.40300000000000002</v>
      </c>
      <c r="G25" s="110">
        <v>0.48099999999999998</v>
      </c>
      <c r="H25" s="111"/>
      <c r="I25" s="135">
        <f>I24/I23</f>
        <v>0.44158553546592488</v>
      </c>
    </row>
    <row r="26" spans="1:9" ht="17.399999999999999" customHeight="1" x14ac:dyDescent="0.4">
      <c r="A26" s="162"/>
      <c r="B26" s="163" t="s">
        <v>17</v>
      </c>
      <c r="C26" s="97" t="s">
        <v>5</v>
      </c>
      <c r="D26" s="98">
        <v>3040</v>
      </c>
      <c r="E26" s="112">
        <v>1352</v>
      </c>
      <c r="F26" s="113">
        <v>1282</v>
      </c>
      <c r="G26" s="114">
        <v>1581</v>
      </c>
      <c r="H26" s="113">
        <v>110</v>
      </c>
      <c r="I26" s="89">
        <f>SUM(D26:H26)</f>
        <v>7365</v>
      </c>
    </row>
    <row r="27" spans="1:9" x14ac:dyDescent="0.4">
      <c r="A27" s="162"/>
      <c r="B27" s="164"/>
      <c r="C27" s="102" t="s">
        <v>0</v>
      </c>
      <c r="D27" s="103">
        <v>1374</v>
      </c>
      <c r="E27" s="115">
        <v>803</v>
      </c>
      <c r="F27" s="116">
        <v>628</v>
      </c>
      <c r="G27" s="117">
        <v>815</v>
      </c>
      <c r="H27" s="116">
        <v>32</v>
      </c>
      <c r="I27" s="90">
        <f>SUM(D27:H27)</f>
        <v>3652</v>
      </c>
    </row>
    <row r="28" spans="1:9" ht="18" thickBot="1" x14ac:dyDescent="0.45">
      <c r="A28" s="162"/>
      <c r="B28" s="165"/>
      <c r="C28" s="107" t="s">
        <v>4</v>
      </c>
      <c r="D28" s="108">
        <f>D27/D26</f>
        <v>0.45197368421052631</v>
      </c>
      <c r="E28" s="118">
        <f t="shared" ref="E28:H28" si="23">E27/E26</f>
        <v>0.59393491124260356</v>
      </c>
      <c r="F28" s="108">
        <f t="shared" si="23"/>
        <v>0.48985959438377535</v>
      </c>
      <c r="G28" s="118">
        <f t="shared" si="23"/>
        <v>0.51549652118912082</v>
      </c>
      <c r="H28" s="108">
        <f t="shared" si="23"/>
        <v>0.29090909090909089</v>
      </c>
      <c r="I28" s="136">
        <f>I27/I26</f>
        <v>0.49585879158180585</v>
      </c>
    </row>
    <row r="29" spans="1:9" ht="17.399999999999999" customHeight="1" x14ac:dyDescent="0.4">
      <c r="A29" s="162"/>
      <c r="B29" s="166" t="s">
        <v>18</v>
      </c>
      <c r="C29" s="78" t="s">
        <v>5</v>
      </c>
      <c r="D29" s="119">
        <v>2669</v>
      </c>
      <c r="E29" s="120">
        <v>1341</v>
      </c>
      <c r="F29" s="121">
        <v>1121</v>
      </c>
      <c r="G29" s="122">
        <v>1520</v>
      </c>
      <c r="H29" s="123">
        <v>117</v>
      </c>
      <c r="I29" s="123">
        <f>SUM(D29:H29)</f>
        <v>6768</v>
      </c>
    </row>
    <row r="30" spans="1:9" x14ac:dyDescent="0.4">
      <c r="A30" s="162"/>
      <c r="B30" s="167"/>
      <c r="C30" s="79" t="s">
        <v>0</v>
      </c>
      <c r="D30" s="124">
        <v>1197</v>
      </c>
      <c r="E30" s="125">
        <v>841</v>
      </c>
      <c r="F30" s="126">
        <v>562</v>
      </c>
      <c r="G30" s="127">
        <v>889</v>
      </c>
      <c r="H30" s="128">
        <v>32</v>
      </c>
      <c r="I30" s="128">
        <f>SUM(D30:H30)</f>
        <v>3521</v>
      </c>
    </row>
    <row r="31" spans="1:9" ht="18" thickBot="1" x14ac:dyDescent="0.45">
      <c r="A31" s="162"/>
      <c r="B31" s="168"/>
      <c r="C31" s="80" t="s">
        <v>4</v>
      </c>
      <c r="D31" s="129">
        <v>0.45</v>
      </c>
      <c r="E31" s="130">
        <v>0.627</v>
      </c>
      <c r="F31" s="131">
        <v>0.5</v>
      </c>
      <c r="G31" s="132">
        <v>0.58499999999999996</v>
      </c>
      <c r="H31" s="133">
        <v>0.28000000000000003</v>
      </c>
      <c r="I31" s="134">
        <f>I30/I29</f>
        <v>0.52024231678486998</v>
      </c>
    </row>
    <row r="32" spans="1:9" x14ac:dyDescent="0.4">
      <c r="A32" s="162"/>
      <c r="B32" s="140" t="s">
        <v>19</v>
      </c>
      <c r="C32" s="69" t="s">
        <v>5</v>
      </c>
      <c r="D32" s="81"/>
      <c r="E32" s="85"/>
      <c r="F32" s="93"/>
      <c r="G32" s="85"/>
      <c r="H32" s="93"/>
      <c r="I32" s="94"/>
    </row>
    <row r="33" spans="1:9" x14ac:dyDescent="0.4">
      <c r="A33" s="162"/>
      <c r="B33" s="138"/>
      <c r="C33" s="67" t="s">
        <v>0</v>
      </c>
      <c r="D33" s="82"/>
      <c r="E33" s="26"/>
      <c r="F33" s="8"/>
      <c r="H33" s="87"/>
      <c r="I33" s="92"/>
    </row>
    <row r="34" spans="1:9" x14ac:dyDescent="0.4">
      <c r="A34" s="162"/>
      <c r="B34" s="151"/>
      <c r="C34" s="71" t="s">
        <v>4</v>
      </c>
      <c r="D34" s="83"/>
      <c r="E34" s="26"/>
      <c r="F34" s="8"/>
      <c r="G34" s="26"/>
      <c r="H34" s="8"/>
      <c r="I34" s="91"/>
    </row>
    <row r="35" spans="1:9" ht="17.399999999999999" customHeight="1" x14ac:dyDescent="0.4">
      <c r="A35" s="162"/>
      <c r="B35" s="140" t="s">
        <v>20</v>
      </c>
      <c r="C35" s="71" t="s">
        <v>5</v>
      </c>
      <c r="D35" s="84"/>
      <c r="E35" s="27"/>
      <c r="F35" s="9"/>
      <c r="G35" s="24"/>
      <c r="H35" s="6"/>
      <c r="I35" s="21"/>
    </row>
    <row r="36" spans="1:9" x14ac:dyDescent="0.4">
      <c r="A36" s="162"/>
      <c r="B36" s="138"/>
      <c r="C36" s="67" t="s">
        <v>0</v>
      </c>
      <c r="D36" s="82"/>
      <c r="E36" s="23"/>
      <c r="F36" s="4"/>
      <c r="G36" s="25"/>
      <c r="H36" s="7"/>
      <c r="I36" s="20"/>
    </row>
    <row r="37" spans="1:9" ht="18" thickBot="1" x14ac:dyDescent="0.45">
      <c r="A37" s="162"/>
      <c r="B37" s="151"/>
      <c r="C37" s="71" t="s">
        <v>4</v>
      </c>
      <c r="D37" s="95"/>
      <c r="E37" s="96"/>
      <c r="F37" s="16"/>
      <c r="G37" s="28"/>
      <c r="H37" s="16"/>
      <c r="I37" s="88"/>
    </row>
    <row r="38" spans="1:9" x14ac:dyDescent="0.4">
      <c r="A38" s="145" t="s">
        <v>7</v>
      </c>
      <c r="B38" s="146"/>
      <c r="C38" s="1" t="s">
        <v>5</v>
      </c>
      <c r="D38" s="56"/>
      <c r="E38" s="10"/>
      <c r="F38" s="29"/>
      <c r="G38" s="10"/>
      <c r="H38" s="29"/>
      <c r="I38" s="10"/>
    </row>
    <row r="39" spans="1:9" x14ac:dyDescent="0.4">
      <c r="A39" s="147"/>
      <c r="B39" s="148"/>
      <c r="C39" s="2" t="s">
        <v>0</v>
      </c>
      <c r="D39" s="57"/>
      <c r="E39" s="11"/>
      <c r="F39" s="30"/>
      <c r="G39" s="11"/>
      <c r="H39" s="30"/>
      <c r="I39" s="11"/>
    </row>
    <row r="40" spans="1:9" ht="18" thickBot="1" x14ac:dyDescent="0.45">
      <c r="A40" s="149"/>
      <c r="B40" s="150"/>
      <c r="C40" s="3" t="s">
        <v>4</v>
      </c>
      <c r="D40" s="58"/>
      <c r="E40" s="12"/>
      <c r="F40" s="31"/>
      <c r="G40" s="12"/>
      <c r="H40" s="31"/>
      <c r="I40" s="12"/>
    </row>
  </sheetData>
  <mergeCells count="18">
    <mergeCell ref="A38:B40"/>
    <mergeCell ref="B32:B34"/>
    <mergeCell ref="B6:B8"/>
    <mergeCell ref="A2:B2"/>
    <mergeCell ref="A22:B22"/>
    <mergeCell ref="A18:B20"/>
    <mergeCell ref="A23:A37"/>
    <mergeCell ref="B23:B25"/>
    <mergeCell ref="B26:B28"/>
    <mergeCell ref="B29:B31"/>
    <mergeCell ref="B35:B37"/>
    <mergeCell ref="A3:A17"/>
    <mergeCell ref="B3:B5"/>
    <mergeCell ref="B9:B11"/>
    <mergeCell ref="B12:B14"/>
    <mergeCell ref="B15:B17"/>
    <mergeCell ref="D1:H1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자료(12월12일주업로드Raw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2022-12-21T03:05:43Z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